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anexa 1" sheetId="1" r:id="rId1"/>
    <sheet name=" anexa 2" sheetId="2" r:id="rId2"/>
  </sheets>
  <definedNames/>
  <calcPr fullCalcOnLoad="1"/>
</workbook>
</file>

<file path=xl/sharedStrings.xml><?xml version="1.0" encoding="utf-8"?>
<sst xmlns="http://schemas.openxmlformats.org/spreadsheetml/2006/main" count="42" uniqueCount="39">
  <si>
    <t xml:space="preserve">Furnizorul </t>
  </si>
  <si>
    <t xml:space="preserve">Criterii </t>
  </si>
  <si>
    <t>Nr.  crt.</t>
  </si>
  <si>
    <t>TOTAL</t>
  </si>
  <si>
    <t>Valoare contract crit. 1</t>
  </si>
  <si>
    <t>Pondere criteriu %</t>
  </si>
  <si>
    <t>Buget criteriu</t>
  </si>
  <si>
    <t>Nr. Puncte / criteriu</t>
  </si>
  <si>
    <t>Valoarea punctelor / criteriu</t>
  </si>
  <si>
    <t>Criteriu</t>
  </si>
  <si>
    <t>Valoare contract crit. 3</t>
  </si>
  <si>
    <t xml:space="preserve">Punctaj </t>
  </si>
  <si>
    <t>SCM Caritas Medica</t>
  </si>
  <si>
    <t>SC Manitou SRL</t>
  </si>
  <si>
    <t>Director ex.al Dir. relatii contractuale</t>
  </si>
  <si>
    <t>APROBAT</t>
  </si>
  <si>
    <t>Presedinte-director general</t>
  </si>
  <si>
    <t>ec.Georgeta Pop</t>
  </si>
  <si>
    <t>Criteriul de evaluare resurse 90 %</t>
  </si>
  <si>
    <t>Spital Judetean</t>
  </si>
  <si>
    <t>Spital Negresti</t>
  </si>
  <si>
    <t>Director exe. al Directiei economice</t>
  </si>
  <si>
    <t>Intocmit</t>
  </si>
  <si>
    <t xml:space="preserve">BUGETRADIOLOGIE IMAGISTICA =  </t>
  </si>
  <si>
    <t xml:space="preserve">Criteriul de disponibilitate 10 %    </t>
  </si>
  <si>
    <t>ec. Mihaela Curta</t>
  </si>
  <si>
    <t>Sef serviciu CVR</t>
  </si>
  <si>
    <t>ec. Dan Pop</t>
  </si>
  <si>
    <t>SC Gamma Medical SRL</t>
  </si>
  <si>
    <t>SC Hiperdia SA</t>
  </si>
  <si>
    <t>PUNCTAJE RADIOLOGIE IMAGISTICA MEDICALE PENTRU ANUL 2018</t>
  </si>
  <si>
    <t>ANEXA 2</t>
  </si>
  <si>
    <t>laborator</t>
  </si>
  <si>
    <t>radiologie</t>
  </si>
  <si>
    <t>Spital Carei</t>
  </si>
  <si>
    <t>ec.Otilia Șuta</t>
  </si>
  <si>
    <t>suma</t>
  </si>
  <si>
    <t>ec.Angelica Pop</t>
  </si>
  <si>
    <t>martie 2019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</si>
</sst>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00"/>
    <numFmt numFmtId="183" formatCode="0.0000"/>
    <numFmt numFmtId="184" formatCode="#,##0.000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justify" vertical="justify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justify" vertical="justify"/>
    </xf>
    <xf numFmtId="0" fontId="5" fillId="0" borderId="0" xfId="0" applyFont="1" applyBorder="1" applyAlignment="1">
      <alignment horizontal="justify" vertical="justify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4" fontId="5" fillId="0" borderId="10" xfId="0" applyNumberFormat="1" applyFont="1" applyBorder="1" applyAlignment="1">
      <alignment/>
    </xf>
    <xf numFmtId="9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D18" sqref="D18"/>
    </sheetView>
  </sheetViews>
  <sheetFormatPr defaultColWidth="9.140625" defaultRowHeight="12.75"/>
  <cols>
    <col min="3" max="3" width="9.57421875" style="0" customWidth="1"/>
    <col min="4" max="4" width="14.7109375" style="0" bestFit="1" customWidth="1"/>
    <col min="5" max="5" width="12.7109375" style="0" customWidth="1"/>
    <col min="6" max="6" width="13.7109375" style="0" customWidth="1"/>
    <col min="7" max="7" width="15.421875" style="0" bestFit="1" customWidth="1"/>
    <col min="13" max="13" width="11.7109375" style="0" bestFit="1" customWidth="1"/>
  </cols>
  <sheetData>
    <row r="1" spans="7:8" ht="12.75">
      <c r="G1" s="32" t="s">
        <v>31</v>
      </c>
      <c r="H1" s="32"/>
    </row>
    <row r="2" spans="5:6" ht="20.25">
      <c r="E2" s="26">
        <v>2019</v>
      </c>
      <c r="F2" s="33"/>
    </row>
    <row r="5" spans="1:5" ht="12.75">
      <c r="A5" s="33"/>
      <c r="B5" s="27" t="s">
        <v>23</v>
      </c>
      <c r="E5" s="2">
        <f>D20</f>
        <v>360500</v>
      </c>
    </row>
    <row r="7" ht="12.75">
      <c r="E7" s="2"/>
    </row>
    <row r="8" spans="2:6" ht="60">
      <c r="B8" s="1" t="s">
        <v>9</v>
      </c>
      <c r="C8" s="1" t="s">
        <v>5</v>
      </c>
      <c r="D8" s="1" t="s">
        <v>6</v>
      </c>
      <c r="E8" s="1" t="s">
        <v>7</v>
      </c>
      <c r="F8" s="1" t="s">
        <v>8</v>
      </c>
    </row>
    <row r="9" spans="2:6" ht="15">
      <c r="B9" s="4">
        <v>1</v>
      </c>
      <c r="C9" s="4">
        <v>90</v>
      </c>
      <c r="D9" s="5">
        <f>E5*C9/100</f>
        <v>324450</v>
      </c>
      <c r="E9" s="5">
        <f>' anexa 2'!C14</f>
        <v>3233.5099999999998</v>
      </c>
      <c r="F9" s="8">
        <f>D9/E9</f>
        <v>100.3398783365445</v>
      </c>
    </row>
    <row r="10" spans="2:6" ht="15">
      <c r="B10" s="4">
        <v>2</v>
      </c>
      <c r="C10" s="4">
        <v>10</v>
      </c>
      <c r="D10" s="5">
        <f>E5*C10/100</f>
        <v>36050</v>
      </c>
      <c r="E10" s="5">
        <f>' anexa 2'!E14</f>
        <v>90</v>
      </c>
      <c r="F10" s="8">
        <f>D10/E10</f>
        <v>400.55555555555554</v>
      </c>
    </row>
    <row r="11" spans="2:6" s="3" customFormat="1" ht="15.75">
      <c r="B11" s="6" t="s">
        <v>3</v>
      </c>
      <c r="C11" s="6">
        <f>SUM(C9:C10)</f>
        <v>100</v>
      </c>
      <c r="D11" s="7">
        <f>SUM(D9:D10)</f>
        <v>360500</v>
      </c>
      <c r="E11" s="7">
        <f>SUM(E9:E10)</f>
        <v>3323.5099999999998</v>
      </c>
      <c r="F11" s="7">
        <f>SUM(F9:F10)</f>
        <v>500.8954338921001</v>
      </c>
    </row>
    <row r="15" spans="4:5" ht="12.75">
      <c r="D15" s="27"/>
      <c r="E15" s="2"/>
    </row>
    <row r="16" spans="5:6" ht="12.75">
      <c r="E16" s="2"/>
      <c r="F16" s="2"/>
    </row>
    <row r="17" spans="2:4" ht="12.75">
      <c r="B17" s="33" t="s">
        <v>3</v>
      </c>
      <c r="D17" s="38">
        <v>721000</v>
      </c>
    </row>
    <row r="18" ht="12.75">
      <c r="D18" s="38"/>
    </row>
    <row r="19" spans="2:4" ht="12.75">
      <c r="B19" s="33" t="s">
        <v>32</v>
      </c>
      <c r="C19" s="34">
        <v>0.5</v>
      </c>
      <c r="D19" s="2">
        <f>D17*50/100</f>
        <v>360500</v>
      </c>
    </row>
    <row r="20" spans="2:4" ht="12.75">
      <c r="B20" s="33" t="s">
        <v>33</v>
      </c>
      <c r="C20" s="34">
        <v>0.5</v>
      </c>
      <c r="D20" s="2">
        <f>D17*50/100</f>
        <v>360500</v>
      </c>
    </row>
    <row r="21" spans="2:4" ht="12.75">
      <c r="B21" s="33"/>
      <c r="C21" s="34"/>
      <c r="D21" s="2"/>
    </row>
    <row r="22" spans="3:4" ht="12.75">
      <c r="C22" s="34"/>
      <c r="D22" s="2"/>
    </row>
    <row r="27" spans="2:4" ht="12.75">
      <c r="B27" s="27"/>
      <c r="D27" s="2"/>
    </row>
    <row r="28" spans="2:4" ht="12.75">
      <c r="B28" s="36"/>
      <c r="D28" s="2"/>
    </row>
    <row r="29" spans="2:4" ht="12.75">
      <c r="B29" s="27"/>
      <c r="D29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75" zoomScaleNormal="75" zoomScalePageLayoutView="0" workbookViewId="0" topLeftCell="A1">
      <selection activeCell="E4" sqref="E4"/>
    </sheetView>
  </sheetViews>
  <sheetFormatPr defaultColWidth="16.8515625" defaultRowHeight="12.75"/>
  <cols>
    <col min="1" max="1" width="4.8515625" style="9" bestFit="1" customWidth="1"/>
    <col min="2" max="2" width="35.8515625" style="9" customWidth="1"/>
    <col min="3" max="3" width="12.421875" style="9" customWidth="1"/>
    <col min="4" max="4" width="15.28125" style="9" customWidth="1"/>
    <col min="5" max="5" width="7.140625" style="9" customWidth="1"/>
    <col min="6" max="6" width="15.57421875" style="9" customWidth="1"/>
    <col min="7" max="8" width="16.140625" style="9" customWidth="1"/>
    <col min="9" max="16384" width="16.8515625" style="9" customWidth="1"/>
  </cols>
  <sheetData>
    <row r="1" spans="1:10" ht="15" customHeight="1">
      <c r="A1" s="10"/>
      <c r="B1" s="10"/>
      <c r="C1" s="10"/>
      <c r="D1" s="10"/>
      <c r="E1" s="10"/>
      <c r="F1" s="10"/>
      <c r="I1" s="31"/>
      <c r="J1" s="31" t="s">
        <v>15</v>
      </c>
    </row>
    <row r="2" spans="3:10" ht="18" customHeight="1">
      <c r="C2" s="30" t="s">
        <v>30</v>
      </c>
      <c r="D2" s="30"/>
      <c r="E2" s="30"/>
      <c r="I2" s="31"/>
      <c r="J2" s="31" t="s">
        <v>16</v>
      </c>
    </row>
    <row r="3" spans="3:10" ht="18">
      <c r="C3" s="11"/>
      <c r="E3" s="40" t="s">
        <v>38</v>
      </c>
      <c r="F3" s="39"/>
      <c r="G3" s="30"/>
      <c r="I3" s="31"/>
      <c r="J3" s="31" t="s">
        <v>17</v>
      </c>
    </row>
    <row r="4" spans="3:6" ht="16.5">
      <c r="C4" s="12" t="s">
        <v>1</v>
      </c>
      <c r="D4" s="12"/>
      <c r="E4" s="13"/>
      <c r="F4" s="13"/>
    </row>
    <row r="5" spans="1:9" ht="45" customHeight="1">
      <c r="A5" s="14" t="s">
        <v>2</v>
      </c>
      <c r="B5" s="15" t="s">
        <v>0</v>
      </c>
      <c r="C5" s="43" t="s">
        <v>18</v>
      </c>
      <c r="D5" s="44"/>
      <c r="E5" s="43" t="s">
        <v>24</v>
      </c>
      <c r="F5" s="44"/>
      <c r="G5" s="21"/>
      <c r="H5" s="21"/>
      <c r="I5" s="21"/>
    </row>
    <row r="6" spans="1:9" ht="87.75" customHeight="1">
      <c r="A6" s="14"/>
      <c r="B6" s="14"/>
      <c r="C6" s="14" t="s">
        <v>11</v>
      </c>
      <c r="D6" s="14" t="s">
        <v>4</v>
      </c>
      <c r="E6" s="14" t="s">
        <v>11</v>
      </c>
      <c r="F6" s="14" t="s">
        <v>10</v>
      </c>
      <c r="G6" s="14" t="s">
        <v>36</v>
      </c>
      <c r="H6" s="14"/>
      <c r="I6" s="14"/>
    </row>
    <row r="7" spans="1:9" s="20" customFormat="1" ht="16.5">
      <c r="A7" s="16">
        <v>1</v>
      </c>
      <c r="B7" s="16" t="s">
        <v>19</v>
      </c>
      <c r="C7" s="17">
        <v>1165.5</v>
      </c>
      <c r="D7" s="17">
        <f aca="true" t="shared" si="0" ref="D7:D13">C7*$C$16</f>
        <v>116946.12820124261</v>
      </c>
      <c r="E7" s="18">
        <v>30</v>
      </c>
      <c r="F7" s="19">
        <f aca="true" t="shared" si="1" ref="F7:F12">E7*$E$16</f>
        <v>12016.666666666666</v>
      </c>
      <c r="G7" s="42">
        <f aca="true" t="shared" si="2" ref="G7:G13">D7+F7</f>
        <v>128962.79486790928</v>
      </c>
      <c r="H7" s="41"/>
      <c r="I7" s="41"/>
    </row>
    <row r="8" spans="1:9" ht="16.5">
      <c r="A8" s="21">
        <v>2</v>
      </c>
      <c r="B8" s="21" t="s">
        <v>20</v>
      </c>
      <c r="C8" s="35">
        <v>451.5</v>
      </c>
      <c r="D8" s="17">
        <f t="shared" si="0"/>
        <v>45303.45506894984</v>
      </c>
      <c r="E8" s="18"/>
      <c r="F8" s="19">
        <f t="shared" si="1"/>
        <v>0</v>
      </c>
      <c r="G8" s="42">
        <f t="shared" si="2"/>
        <v>45303.45506894984</v>
      </c>
      <c r="H8" s="41"/>
      <c r="I8" s="41"/>
    </row>
    <row r="9" spans="1:9" ht="16.5">
      <c r="A9" s="21">
        <v>3</v>
      </c>
      <c r="B9" s="21" t="s">
        <v>12</v>
      </c>
      <c r="C9" s="35">
        <v>182.31</v>
      </c>
      <c r="D9" s="17">
        <f t="shared" si="0"/>
        <v>18292.963219535428</v>
      </c>
      <c r="E9" s="18">
        <v>30</v>
      </c>
      <c r="F9" s="19">
        <f t="shared" si="1"/>
        <v>12016.666666666666</v>
      </c>
      <c r="G9" s="42">
        <f t="shared" si="2"/>
        <v>30309.629886202092</v>
      </c>
      <c r="H9" s="41"/>
      <c r="I9" s="41"/>
    </row>
    <row r="10" spans="1:9" ht="16.5">
      <c r="A10" s="21">
        <v>4</v>
      </c>
      <c r="B10" s="21" t="s">
        <v>13</v>
      </c>
      <c r="C10" s="35">
        <v>102.83</v>
      </c>
      <c r="D10" s="17">
        <f t="shared" si="0"/>
        <v>10317.949689346871</v>
      </c>
      <c r="E10" s="18"/>
      <c r="F10" s="19">
        <f t="shared" si="1"/>
        <v>0</v>
      </c>
      <c r="G10" s="42">
        <f t="shared" si="2"/>
        <v>10317.949689346871</v>
      </c>
      <c r="H10" s="41"/>
      <c r="I10" s="41"/>
    </row>
    <row r="11" spans="1:9" ht="16.5">
      <c r="A11" s="21">
        <v>6</v>
      </c>
      <c r="B11" s="21" t="s">
        <v>29</v>
      </c>
      <c r="C11" s="35">
        <v>972</v>
      </c>
      <c r="D11" s="17">
        <f t="shared" si="0"/>
        <v>97530.36174312126</v>
      </c>
      <c r="E11" s="18">
        <v>30</v>
      </c>
      <c r="F11" s="19">
        <f t="shared" si="1"/>
        <v>12016.666666666666</v>
      </c>
      <c r="G11" s="42">
        <f t="shared" si="2"/>
        <v>109547.02840978793</v>
      </c>
      <c r="H11" s="41"/>
      <c r="I11" s="41"/>
    </row>
    <row r="12" spans="1:9" ht="16.5">
      <c r="A12" s="21">
        <v>7</v>
      </c>
      <c r="B12" s="21" t="s">
        <v>28</v>
      </c>
      <c r="C12" s="35">
        <v>252.33</v>
      </c>
      <c r="D12" s="17">
        <f t="shared" si="0"/>
        <v>25318.761500660275</v>
      </c>
      <c r="E12" s="18"/>
      <c r="F12" s="19">
        <f t="shared" si="1"/>
        <v>0</v>
      </c>
      <c r="G12" s="42">
        <f t="shared" si="2"/>
        <v>25318.761500660275</v>
      </c>
      <c r="H12" s="41"/>
      <c r="I12" s="41"/>
    </row>
    <row r="13" spans="1:9" ht="16.5">
      <c r="A13" s="21">
        <v>8</v>
      </c>
      <c r="B13" s="21" t="s">
        <v>34</v>
      </c>
      <c r="C13" s="35">
        <v>107.04</v>
      </c>
      <c r="D13" s="17">
        <f t="shared" si="0"/>
        <v>10740.380577143724</v>
      </c>
      <c r="E13" s="18"/>
      <c r="F13" s="19"/>
      <c r="G13" s="42">
        <f t="shared" si="2"/>
        <v>10740.380577143724</v>
      </c>
      <c r="H13" s="41"/>
      <c r="I13" s="41"/>
    </row>
    <row r="14" spans="1:9" s="25" customFormat="1" ht="16.5">
      <c r="A14" s="22"/>
      <c r="B14" s="22" t="s">
        <v>3</v>
      </c>
      <c r="C14" s="23">
        <f>SUM(C7:C13)</f>
        <v>3233.5099999999998</v>
      </c>
      <c r="D14" s="23">
        <f>SUM(D7:D13)</f>
        <v>324450</v>
      </c>
      <c r="E14" s="24">
        <f>SUM(E7:E12)</f>
        <v>90</v>
      </c>
      <c r="F14" s="23">
        <f>SUM(F7:F12)</f>
        <v>36050</v>
      </c>
      <c r="G14" s="23">
        <f>SUM(G7:G13)</f>
        <v>360500.00000000006</v>
      </c>
      <c r="H14" s="23">
        <f>SUM(H7:H13)</f>
        <v>0</v>
      </c>
      <c r="I14" s="23">
        <f>SUM(I7:I13)</f>
        <v>0</v>
      </c>
    </row>
    <row r="15" ht="16.5">
      <c r="C15" s="37"/>
    </row>
    <row r="16" spans="3:5" ht="16.5">
      <c r="C16" s="37">
        <f>'anexa 1'!F9</f>
        <v>100.3398783365445</v>
      </c>
      <c r="E16" s="9">
        <f>'anexa 1'!F10</f>
        <v>400.55555555555554</v>
      </c>
    </row>
    <row r="20" spans="2:11" ht="18">
      <c r="B20" s="28" t="s">
        <v>14</v>
      </c>
      <c r="C20" s="28"/>
      <c r="D20" s="28"/>
      <c r="E20" s="28" t="s">
        <v>21</v>
      </c>
      <c r="F20" s="28"/>
      <c r="G20" s="28"/>
      <c r="H20" s="28"/>
      <c r="I20" s="29" t="s">
        <v>26</v>
      </c>
      <c r="K20" s="29" t="s">
        <v>22</v>
      </c>
    </row>
    <row r="21" spans="2:11" ht="18">
      <c r="B21" s="29" t="s">
        <v>25</v>
      </c>
      <c r="C21" s="28"/>
      <c r="D21" s="28"/>
      <c r="E21" s="28" t="s">
        <v>37</v>
      </c>
      <c r="F21" s="28"/>
      <c r="G21" s="28"/>
      <c r="H21" s="28"/>
      <c r="I21" s="29" t="s">
        <v>27</v>
      </c>
      <c r="K21" s="29" t="s">
        <v>35</v>
      </c>
    </row>
    <row r="24" spans="3:4" ht="18">
      <c r="C24" s="29"/>
      <c r="D24" s="29"/>
    </row>
    <row r="25" spans="3:4" ht="18">
      <c r="C25" s="29"/>
      <c r="D25" s="29"/>
    </row>
  </sheetData>
  <sheetProtection/>
  <mergeCells count="2">
    <mergeCell ref="C5:D5"/>
    <mergeCell ref="E5:F5"/>
  </mergeCells>
  <printOptions/>
  <pageMargins left="0.2" right="0.17" top="0.93" bottom="1" header="0.5" footer="0.5"/>
  <pageSetup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Otilia</cp:lastModifiedBy>
  <cp:lastPrinted>2019-02-28T07:19:44Z</cp:lastPrinted>
  <dcterms:created xsi:type="dcterms:W3CDTF">1996-10-14T23:33:28Z</dcterms:created>
  <dcterms:modified xsi:type="dcterms:W3CDTF">2019-02-28T07:19:49Z</dcterms:modified>
  <cp:category/>
  <cp:version/>
  <cp:contentType/>
  <cp:contentStatus/>
</cp:coreProperties>
</file>